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ehdi.zinbi\Desktop\"/>
    </mc:Choice>
  </mc:AlternateContent>
  <xr:revisionPtr revIDLastSave="0" documentId="13_ncr:1_{F8A9564F-D599-4AFB-9C20-DBBA8BD570BD}" xr6:coauthVersionLast="47" xr6:coauthVersionMax="47" xr10:uidLastSave="{00000000-0000-0000-0000-000000000000}"/>
  <bookViews>
    <workbookView xWindow="-108" yWindow="-108" windowWidth="23256" windowHeight="12456" xr2:uid="{00000000-000D-0000-FFFF-FFFF00000000}"/>
  </bookViews>
  <sheets>
    <sheet name="Product MOQ" sheetId="1" r:id="rId1"/>
    <sheet name="MOQ" sheetId="2" r:id="rId2"/>
  </sheets>
  <definedNames>
    <definedName name="_xlnm._FilterDatabase" localSheetId="0" hidden="1">'Product MOQ'!$A$2:$D$26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 l="1"/>
  <c r="E25" i="1"/>
  <c r="E24" i="1"/>
  <c r="E23" i="1"/>
  <c r="E22" i="1"/>
  <c r="E21" i="1"/>
  <c r="I28" i="1"/>
  <c r="I29" i="1"/>
  <c r="I27" i="1"/>
  <c r="E27" i="1"/>
  <c r="E28" i="1"/>
  <c r="E29" i="1"/>
  <c r="E30" i="1"/>
  <c r="E31" i="1"/>
  <c r="E32" i="1"/>
  <c r="E33" i="1"/>
  <c r="E34" i="1"/>
  <c r="E35" i="1"/>
  <c r="E4" i="1"/>
  <c r="H4" i="1" s="1"/>
  <c r="E5" i="1"/>
  <c r="E6" i="1"/>
  <c r="E7" i="1"/>
  <c r="E8" i="1"/>
  <c r="E9" i="1"/>
  <c r="E10" i="1"/>
  <c r="E11" i="1"/>
  <c r="E12" i="1"/>
  <c r="E13" i="1"/>
  <c r="E14" i="1"/>
  <c r="H8" i="1" s="1"/>
  <c r="E15" i="1"/>
  <c r="E16" i="1"/>
  <c r="E17" i="1"/>
  <c r="E18" i="1"/>
  <c r="E19" i="1"/>
  <c r="E20" i="1"/>
  <c r="E36" i="1"/>
  <c r="E37" i="1"/>
  <c r="E38" i="1"/>
  <c r="E39" i="1"/>
  <c r="E40" i="1"/>
  <c r="E41" i="1"/>
  <c r="E42" i="1"/>
  <c r="E43" i="1"/>
  <c r="E44" i="1"/>
  <c r="E3" i="1"/>
  <c r="I40" i="1"/>
  <c r="I41" i="1"/>
  <c r="I39" i="1"/>
  <c r="H28" i="1" l="1"/>
  <c r="H6" i="1"/>
  <c r="H29" i="1"/>
  <c r="H27" i="1"/>
  <c r="H7" i="1"/>
  <c r="H40" i="1"/>
  <c r="H39" i="1"/>
  <c r="H5" i="1"/>
  <c r="H41" i="1"/>
  <c r="H3" i="1"/>
</calcChain>
</file>

<file path=xl/sharedStrings.xml><?xml version="1.0" encoding="utf-8"?>
<sst xmlns="http://schemas.openxmlformats.org/spreadsheetml/2006/main" count="134" uniqueCount="52">
  <si>
    <t>Month</t>
  </si>
  <si>
    <t xml:space="preserve">Product </t>
  </si>
  <si>
    <t>Pringels</t>
  </si>
  <si>
    <t>Crest</t>
  </si>
  <si>
    <t>Herbal Essence</t>
  </si>
  <si>
    <t>Gilette</t>
  </si>
  <si>
    <t>OMO</t>
  </si>
  <si>
    <t>Persil</t>
  </si>
  <si>
    <t>Desired Output From Knime</t>
  </si>
  <si>
    <t>Quantities Adjusted to MOQ</t>
  </si>
  <si>
    <t>Logic Behind adjustement</t>
  </si>
  <si>
    <t>since the quantity to be ordered is 0 the model should leave it as is</t>
  </si>
  <si>
    <t>"=1+2 from june to reach MOQ of 3</t>
  </si>
  <si>
    <t>"=5-2" because 2 is added to may to reach MOQ</t>
  </si>
  <si>
    <t>"2-2=0" since 2 is added to july to reach MOQ of 3</t>
  </si>
  <si>
    <t>"=4+2" from august to respect the rounding of 3</t>
  </si>
  <si>
    <t xml:space="preserve">Even if 7&gt;3 but its nor rounded to 3 therefore the model rounds it by adding 2 from next month </t>
  </si>
  <si>
    <t>"=7-2" because 2 is added to april for it to be rounded up</t>
  </si>
  <si>
    <t>"=3+2 from may +5 from june +1 from july +4 august=15"  to reach MOQ of 15</t>
  </si>
  <si>
    <t xml:space="preserve">Even if 12&gt;10 but its not rounded to 10 therefore the model rounds it by adding 8 from next month </t>
  </si>
  <si>
    <t>"=14-8=6" because 8 is added to previous month plus 2 from next month to reach MOQ of 10</t>
  </si>
  <si>
    <t>"=12-2 that was added to previous month"</t>
  </si>
  <si>
    <t>Quantity respects MOQ and Rounding</t>
  </si>
  <si>
    <t>Supplier</t>
  </si>
  <si>
    <t>P&amp;G</t>
  </si>
  <si>
    <t xml:space="preserve">Supplier </t>
  </si>
  <si>
    <t>MOQ</t>
  </si>
  <si>
    <t>Quantities to be ordered in MOQ unit</t>
  </si>
  <si>
    <t>Number of units per pallet</t>
  </si>
  <si>
    <t>Pallets</t>
  </si>
  <si>
    <t>MOQ Unit</t>
  </si>
  <si>
    <t>Unilever</t>
  </si>
  <si>
    <t>Magnum</t>
  </si>
  <si>
    <t>Clear</t>
  </si>
  <si>
    <t>Signal</t>
  </si>
  <si>
    <t>Nestle</t>
  </si>
  <si>
    <t>KitKat</t>
  </si>
  <si>
    <t>Nespresso</t>
  </si>
  <si>
    <t>Nesquick</t>
  </si>
  <si>
    <t>Logic behind</t>
  </si>
  <si>
    <t>For this supplier (Unilever), the sum of the quantities to be ordered for all its items in month April is 3.3 pallets which is greater than the Supplier MOQ of 3, Therefore, for this month the model should keep the quantities as they are.</t>
  </si>
  <si>
    <t>For this supplier (P&amp;G), the sum of the quantities to be ordered for all its items in month June is 12 pallets which is greater than the Supplier MOQ of 10, Therefore, for this month the model should keep the quantities as they are.</t>
  </si>
  <si>
    <t>For this supplier (Unilever), the sum of the quantities to be ordered for all its items in month May is 1,6 pallets which is less than the Supplier MOQ of 3, Therefore the model should add the following months and replace them by 0 until it gets a sum that's higher than MOQ so sum up if we add July we will reach 6 that is higher that 3</t>
  </si>
  <si>
    <t>For this supplier (Nestle), the sum of the quantities to be ordered for all its items in month April is 2,5 pallets which is less than the Supplier MOQ of 3 if we add may it is 4.1 which is still less than 6 , Therefore the model should add the following months June and replace them by 0 until it gets a sum that's higher than MOQ so sum up if we add July we will reach 7,6 that is higher that 6</t>
  </si>
  <si>
    <t>Quantities to be ordered in item</t>
  </si>
  <si>
    <t>For this supplier (P&amp;G), the sum of the quantities to be ordered in MOQ unit for all its items in month April is 8 pallets which is less than the Supplier MOQ of 10, Therefore the model should add the following months and replace them by 0 to until it gets a sum that's higher than MOQ.If we add May we will reach 17 that is higher that 10</t>
  </si>
  <si>
    <t>0 because the needs for this month will be ordered the previous month.</t>
  </si>
  <si>
    <t>0 in all products quantities to be ordered for the month =&gt; so no action</t>
  </si>
  <si>
    <t>Desired OUTPUT from KNIME (THIS IS NOT AN INPUT)</t>
  </si>
  <si>
    <t>KNIME Inputs</t>
  </si>
  <si>
    <r>
      <t>Desired OUTPUT order in MOQ unit</t>
    </r>
    <r>
      <rPr>
        <b/>
        <sz val="11"/>
        <color rgb="FFFF0000"/>
        <rFont val="Calibri"/>
        <family val="2"/>
        <scheme val="minor"/>
      </rPr>
      <t xml:space="preserve"> (This is not input this should be the output)</t>
    </r>
  </si>
  <si>
    <r>
      <t xml:space="preserve">Desired OUTPUT Order in items  </t>
    </r>
    <r>
      <rPr>
        <b/>
        <sz val="11"/>
        <color rgb="FFFF0000"/>
        <rFont val="Calibri"/>
        <family val="2"/>
        <scheme val="minor"/>
      </rPr>
      <t>(This is not input this should be the output)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</si>
</sst>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b/>
      <sz val="18"/>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vertical="top" wrapText="1"/>
    </xf>
    <xf numFmtId="0" fontId="0" fillId="2" borderId="1" xfId="0"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center"/>
    </xf>
    <xf numFmtId="0" fontId="0" fillId="2" borderId="6" xfId="0" applyFill="1" applyBorder="1" applyAlignment="1">
      <alignment horizontal="left"/>
    </xf>
    <xf numFmtId="0" fontId="0" fillId="0" borderId="0" xfId="0" applyFill="1"/>
    <xf numFmtId="0" fontId="0" fillId="0" borderId="0" xfId="0" applyFill="1" applyAlignment="1">
      <alignment horizontal="center"/>
    </xf>
    <xf numFmtId="0" fontId="0" fillId="0" borderId="0" xfId="0" applyFill="1" applyAlignment="1">
      <alignment horizontal="left"/>
    </xf>
    <xf numFmtId="0" fontId="1" fillId="2" borderId="0" xfId="0" applyFont="1" applyFill="1" applyAlignment="1">
      <alignment horizontal="center" vertical="center" wrapText="1"/>
    </xf>
    <xf numFmtId="0" fontId="0" fillId="0" borderId="0" xfId="0" applyAlignment="1">
      <alignment horizontal="center"/>
    </xf>
    <xf numFmtId="0" fontId="0" fillId="0" borderId="8" xfId="0" applyBorder="1"/>
    <xf numFmtId="0" fontId="0" fillId="0" borderId="10" xfId="0" applyBorder="1"/>
    <xf numFmtId="0" fontId="0" fillId="0" borderId="12" xfId="0" applyBorder="1"/>
    <xf numFmtId="0" fontId="0" fillId="0" borderId="0" xfId="0" applyBorder="1"/>
    <xf numFmtId="0" fontId="1" fillId="0" borderId="13" xfId="0" applyFont="1" applyBorder="1" applyAlignment="1">
      <alignment horizontal="center" vertical="top" wrapText="1"/>
    </xf>
    <xf numFmtId="0" fontId="0" fillId="0" borderId="8" xfId="0" applyBorder="1" applyAlignment="1">
      <alignment vertical="top"/>
    </xf>
    <xf numFmtId="0" fontId="0" fillId="0" borderId="0" xfId="0" applyFill="1" applyBorder="1"/>
    <xf numFmtId="0" fontId="0" fillId="0" borderId="13" xfId="0" applyBorder="1"/>
    <xf numFmtId="0" fontId="0" fillId="0" borderId="0" xfId="0" applyBorder="1" applyAlignment="1">
      <alignment vertical="top" wrapText="1"/>
    </xf>
    <xf numFmtId="0" fontId="0" fillId="0" borderId="0" xfId="0" applyBorder="1" applyAlignment="1">
      <alignment vertical="top"/>
    </xf>
    <xf numFmtId="0" fontId="0" fillId="0" borderId="16" xfId="0" applyBorder="1" applyAlignment="1">
      <alignment vertical="top"/>
    </xf>
    <xf numFmtId="0" fontId="0" fillId="0" borderId="17" xfId="0" applyBorder="1"/>
    <xf numFmtId="0" fontId="0" fillId="0" borderId="18" xfId="0" applyBorder="1"/>
    <xf numFmtId="0" fontId="0" fillId="0" borderId="19" xfId="0" applyBorder="1"/>
    <xf numFmtId="0" fontId="0" fillId="0" borderId="16" xfId="0" applyBorder="1"/>
    <xf numFmtId="14" fontId="0" fillId="0" borderId="7" xfId="0" applyNumberFormat="1" applyBorder="1" applyAlignment="1">
      <alignment vertical="top"/>
    </xf>
    <xf numFmtId="14" fontId="0" fillId="0" borderId="9" xfId="0" applyNumberFormat="1" applyBorder="1"/>
    <xf numFmtId="14" fontId="0" fillId="0" borderId="14" xfId="0" applyNumberFormat="1" applyBorder="1"/>
    <xf numFmtId="14" fontId="0" fillId="0" borderId="7" xfId="0" applyNumberFormat="1" applyBorder="1"/>
    <xf numFmtId="14" fontId="0" fillId="0" borderId="11" xfId="0" applyNumberFormat="1" applyBorder="1"/>
    <xf numFmtId="16" fontId="0" fillId="0" borderId="9" xfId="0" applyNumberFormat="1" applyBorder="1"/>
    <xf numFmtId="16" fontId="0" fillId="0" borderId="11" xfId="0" applyNumberFormat="1" applyBorder="1"/>
    <xf numFmtId="0" fontId="1" fillId="3" borderId="13" xfId="0" applyFont="1" applyFill="1" applyBorder="1" applyAlignment="1">
      <alignment horizontal="center" vertical="top" wrapText="1"/>
    </xf>
    <xf numFmtId="0" fontId="0" fillId="3" borderId="7" xfId="0" applyFill="1" applyBorder="1" applyAlignment="1">
      <alignment vertical="top"/>
    </xf>
    <xf numFmtId="0" fontId="0" fillId="3" borderId="8" xfId="0" applyFill="1" applyBorder="1" applyAlignment="1">
      <alignment vertical="top"/>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7" xfId="0" applyFill="1" applyBorder="1"/>
    <xf numFmtId="0" fontId="0" fillId="3" borderId="8" xfId="0" applyFill="1" applyBorder="1"/>
    <xf numFmtId="0" fontId="0" fillId="3" borderId="0" xfId="0" applyFill="1"/>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3" xfId="0" applyFill="1" applyBorder="1" applyAlignment="1">
      <alignment horizontal="left" vertical="top" wrapText="1"/>
    </xf>
    <xf numFmtId="0" fontId="0" fillId="3" borderId="22" xfId="0" applyFill="1" applyBorder="1" applyAlignment="1">
      <alignment horizontal="left" vertical="top"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4" fillId="3" borderId="10" xfId="0" applyFont="1" applyFill="1" applyBorder="1" applyAlignment="1">
      <alignment horizontal="center" vertical="center"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3"/>
  <sheetViews>
    <sheetView tabSelected="1" zoomScale="70" zoomScaleNormal="70" workbookViewId="0">
      <selection activeCell="J2" sqref="J2"/>
    </sheetView>
  </sheetViews>
  <sheetFormatPr baseColWidth="10" defaultColWidth="8.88671875" defaultRowHeight="14.4" x14ac:dyDescent="0.3"/>
  <cols>
    <col min="1" max="1" width="16.77734375" style="8" bestFit="1" customWidth="1"/>
    <col min="2" max="2" width="16.77734375" style="8" customWidth="1"/>
    <col min="3" max="3" width="15.33203125" style="8" bestFit="1" customWidth="1"/>
    <col min="4" max="4" width="21.5546875" style="8" bestFit="1" customWidth="1"/>
    <col min="5" max="5" width="21.109375" style="8" customWidth="1"/>
    <col min="6" max="6" width="16.109375" style="19" customWidth="1"/>
    <col min="7" max="7" width="8.88671875" style="16"/>
    <col min="8" max="8" width="19.77734375" style="44" customWidth="1"/>
    <col min="9" max="9" width="20.21875" style="44" bestFit="1" customWidth="1"/>
    <col min="10" max="10" width="80.88671875" style="44" customWidth="1"/>
    <col min="11" max="54" width="8.88671875" style="8"/>
    <col min="55" max="55" width="15.88671875" style="9" customWidth="1"/>
    <col min="56" max="56" width="79.5546875" style="10" bestFit="1" customWidth="1"/>
    <col min="57" max="16384" width="8.88671875" style="8"/>
  </cols>
  <sheetData>
    <row r="1" spans="1:56" customFormat="1" ht="23.4" x14ac:dyDescent="0.3">
      <c r="A1" s="49" t="s">
        <v>49</v>
      </c>
      <c r="B1" s="50"/>
      <c r="C1" s="50"/>
      <c r="D1" s="50"/>
      <c r="E1" s="51"/>
      <c r="F1" s="16"/>
      <c r="G1" s="16"/>
      <c r="H1" s="54" t="s">
        <v>48</v>
      </c>
      <c r="I1" s="54"/>
      <c r="J1" s="54"/>
      <c r="BC1" s="57" t="s">
        <v>8</v>
      </c>
      <c r="BD1" s="57"/>
    </row>
    <row r="2" spans="1:56" s="1" customFormat="1" ht="58.2" customHeight="1" thickBot="1" x14ac:dyDescent="0.35">
      <c r="A2" s="17" t="s">
        <v>0</v>
      </c>
      <c r="B2" s="17" t="s">
        <v>23</v>
      </c>
      <c r="C2" s="17" t="s">
        <v>1</v>
      </c>
      <c r="D2" s="17" t="s">
        <v>44</v>
      </c>
      <c r="E2" s="17" t="s">
        <v>27</v>
      </c>
      <c r="F2" s="21"/>
      <c r="G2" s="21"/>
      <c r="H2" s="35" t="s">
        <v>50</v>
      </c>
      <c r="I2" s="35" t="s">
        <v>51</v>
      </c>
      <c r="J2" s="35" t="s">
        <v>39</v>
      </c>
      <c r="BC2" s="11" t="s">
        <v>9</v>
      </c>
      <c r="BD2" s="11" t="s">
        <v>10</v>
      </c>
    </row>
    <row r="3" spans="1:56" customFormat="1" ht="14.4" customHeight="1" x14ac:dyDescent="0.3">
      <c r="A3" s="28">
        <v>44652</v>
      </c>
      <c r="B3" s="18" t="s">
        <v>24</v>
      </c>
      <c r="C3" s="18" t="s">
        <v>3</v>
      </c>
      <c r="D3" s="18">
        <v>2</v>
      </c>
      <c r="E3" s="23">
        <f>D3/VLOOKUP(B3,MOQ!A:D,2,0)</f>
        <v>0.66666666666666663</v>
      </c>
      <c r="F3" s="22"/>
      <c r="G3" s="22"/>
      <c r="H3" s="36">
        <f t="shared" ref="H3:H8" si="0">E3+E9</f>
        <v>1.6666666666666665</v>
      </c>
      <c r="I3" s="37">
        <v>5</v>
      </c>
      <c r="J3" s="45" t="s">
        <v>45</v>
      </c>
      <c r="BC3" s="4">
        <v>3</v>
      </c>
      <c r="BD3" s="5" t="s">
        <v>12</v>
      </c>
    </row>
    <row r="4" spans="1:56" customFormat="1" x14ac:dyDescent="0.3">
      <c r="A4" s="29">
        <v>44652</v>
      </c>
      <c r="B4" s="14" t="s">
        <v>24</v>
      </c>
      <c r="C4" s="14" t="s">
        <v>5</v>
      </c>
      <c r="D4" s="14">
        <v>2</v>
      </c>
      <c r="E4" s="24">
        <f>D4/VLOOKUP(B4,MOQ!A:D,2,0)</f>
        <v>0.66666666666666663</v>
      </c>
      <c r="F4" s="16"/>
      <c r="G4" s="16"/>
      <c r="H4" s="38">
        <f t="shared" si="0"/>
        <v>2</v>
      </c>
      <c r="I4" s="39">
        <v>6</v>
      </c>
      <c r="J4" s="46"/>
      <c r="BC4" s="4">
        <v>3</v>
      </c>
      <c r="BD4" s="5" t="s">
        <v>13</v>
      </c>
    </row>
    <row r="5" spans="1:56" customFormat="1" x14ac:dyDescent="0.3">
      <c r="A5" s="29">
        <v>44652</v>
      </c>
      <c r="B5" s="14" t="s">
        <v>24</v>
      </c>
      <c r="C5" s="14" t="s">
        <v>4</v>
      </c>
      <c r="D5" s="14">
        <v>0</v>
      </c>
      <c r="E5" s="24">
        <f>D5/VLOOKUP(B5,MOQ!A:D,2,0)</f>
        <v>0</v>
      </c>
      <c r="F5" s="16"/>
      <c r="G5" s="16"/>
      <c r="H5" s="38">
        <f t="shared" si="0"/>
        <v>2.3333333333333335</v>
      </c>
      <c r="I5" s="39">
        <v>7</v>
      </c>
      <c r="J5" s="46"/>
      <c r="BC5" s="4">
        <v>6</v>
      </c>
      <c r="BD5" s="5" t="s">
        <v>15</v>
      </c>
    </row>
    <row r="6" spans="1:56" customFormat="1" x14ac:dyDescent="0.3">
      <c r="A6" s="29">
        <v>44652</v>
      </c>
      <c r="B6" s="14" t="s">
        <v>24</v>
      </c>
      <c r="C6" s="14" t="s">
        <v>2</v>
      </c>
      <c r="D6" s="14">
        <v>4</v>
      </c>
      <c r="E6" s="24">
        <f>D6/VLOOKUP(B6,MOQ!A:D,2,0)</f>
        <v>1.3333333333333333</v>
      </c>
      <c r="F6" s="16"/>
      <c r="G6" s="16"/>
      <c r="H6" s="38">
        <f t="shared" si="0"/>
        <v>1.6666666666666665</v>
      </c>
      <c r="I6" s="39">
        <v>5</v>
      </c>
      <c r="J6" s="46"/>
      <c r="BC6" s="6">
        <v>0</v>
      </c>
      <c r="BD6" s="7" t="s">
        <v>14</v>
      </c>
    </row>
    <row r="7" spans="1:56" customFormat="1" x14ac:dyDescent="0.3">
      <c r="A7" s="29">
        <v>44652</v>
      </c>
      <c r="B7" s="14" t="s">
        <v>24</v>
      </c>
      <c r="C7" s="14" t="s">
        <v>6</v>
      </c>
      <c r="D7" s="14">
        <v>0</v>
      </c>
      <c r="E7" s="24">
        <f>D7/VLOOKUP(B7,MOQ!A:D,2,0)</f>
        <v>0</v>
      </c>
      <c r="F7" s="16"/>
      <c r="G7" s="16"/>
      <c r="H7" s="38">
        <f t="shared" si="0"/>
        <v>0</v>
      </c>
      <c r="I7" s="39">
        <v>0</v>
      </c>
      <c r="J7" s="46"/>
      <c r="BC7" s="2">
        <v>9</v>
      </c>
      <c r="BD7" s="3" t="s">
        <v>16</v>
      </c>
    </row>
    <row r="8" spans="1:56" customFormat="1" x14ac:dyDescent="0.3">
      <c r="A8" s="29">
        <v>44652</v>
      </c>
      <c r="B8" s="14" t="s">
        <v>24</v>
      </c>
      <c r="C8" s="14" t="s">
        <v>7</v>
      </c>
      <c r="D8" s="14">
        <v>16</v>
      </c>
      <c r="E8" s="24">
        <f>D8/VLOOKUP(B8,MOQ!A:D,2,0)</f>
        <v>5.333333333333333</v>
      </c>
      <c r="F8" s="16"/>
      <c r="G8" s="16"/>
      <c r="H8" s="38">
        <f t="shared" si="0"/>
        <v>9.3333333333333321</v>
      </c>
      <c r="I8" s="39">
        <v>28</v>
      </c>
      <c r="J8" s="46"/>
      <c r="BC8" s="4">
        <v>6</v>
      </c>
      <c r="BD8" s="5" t="s">
        <v>17</v>
      </c>
    </row>
    <row r="9" spans="1:56" customFormat="1" x14ac:dyDescent="0.3">
      <c r="A9" s="29">
        <v>44682</v>
      </c>
      <c r="B9" s="14" t="s">
        <v>24</v>
      </c>
      <c r="C9" s="14" t="s">
        <v>3</v>
      </c>
      <c r="D9" s="14">
        <v>3</v>
      </c>
      <c r="E9" s="24">
        <f>D9/VLOOKUP(B9,MOQ!A:D,2,0)</f>
        <v>1</v>
      </c>
      <c r="F9" s="16"/>
      <c r="G9" s="16"/>
      <c r="H9" s="38">
        <v>0</v>
      </c>
      <c r="I9" s="39">
        <v>0</v>
      </c>
      <c r="J9" s="46" t="s">
        <v>46</v>
      </c>
      <c r="BC9" s="4">
        <v>0</v>
      </c>
      <c r="BD9" s="5" t="s">
        <v>11</v>
      </c>
    </row>
    <row r="10" spans="1:56" customFormat="1" x14ac:dyDescent="0.3">
      <c r="A10" s="29">
        <v>44682</v>
      </c>
      <c r="B10" s="14" t="s">
        <v>24</v>
      </c>
      <c r="C10" s="14" t="s">
        <v>5</v>
      </c>
      <c r="D10" s="14">
        <v>4</v>
      </c>
      <c r="E10" s="24">
        <f>D10/VLOOKUP(B10,MOQ!A:D,2,0)</f>
        <v>1.3333333333333333</v>
      </c>
      <c r="F10" s="16"/>
      <c r="G10" s="16"/>
      <c r="H10" s="38">
        <v>0</v>
      </c>
      <c r="I10" s="39">
        <v>0</v>
      </c>
      <c r="J10" s="46"/>
      <c r="BC10" s="4">
        <v>9</v>
      </c>
      <c r="BD10" s="5" t="s">
        <v>16</v>
      </c>
    </row>
    <row r="11" spans="1:56" customFormat="1" x14ac:dyDescent="0.3">
      <c r="A11" s="29">
        <v>44682</v>
      </c>
      <c r="B11" s="14" t="s">
        <v>24</v>
      </c>
      <c r="C11" s="14" t="s">
        <v>4</v>
      </c>
      <c r="D11" s="14">
        <v>7</v>
      </c>
      <c r="E11" s="24">
        <f>D11/VLOOKUP(B11,MOQ!A:D,2,0)</f>
        <v>2.3333333333333335</v>
      </c>
      <c r="F11" s="16"/>
      <c r="G11" s="16"/>
      <c r="H11" s="38">
        <v>0</v>
      </c>
      <c r="I11" s="39">
        <v>0</v>
      </c>
      <c r="J11" s="46"/>
      <c r="BC11" s="4">
        <v>6</v>
      </c>
      <c r="BD11" s="5" t="s">
        <v>17</v>
      </c>
    </row>
    <row r="12" spans="1:56" customFormat="1" x14ac:dyDescent="0.3">
      <c r="A12" s="29">
        <v>44682</v>
      </c>
      <c r="B12" s="14" t="s">
        <v>24</v>
      </c>
      <c r="C12" s="14" t="s">
        <v>2</v>
      </c>
      <c r="D12" s="14">
        <v>1</v>
      </c>
      <c r="E12" s="24">
        <f>D12/VLOOKUP(B12,MOQ!A:D,2,0)</f>
        <v>0.33333333333333331</v>
      </c>
      <c r="F12" s="16"/>
      <c r="G12" s="16"/>
      <c r="H12" s="38">
        <v>0</v>
      </c>
      <c r="I12" s="39">
        <v>0</v>
      </c>
      <c r="J12" s="46"/>
      <c r="BC12" s="2">
        <v>15</v>
      </c>
      <c r="BD12" s="3" t="s">
        <v>18</v>
      </c>
    </row>
    <row r="13" spans="1:56" customFormat="1" x14ac:dyDescent="0.3">
      <c r="A13" s="29">
        <v>44682</v>
      </c>
      <c r="B13" s="14" t="s">
        <v>24</v>
      </c>
      <c r="C13" s="14" t="s">
        <v>6</v>
      </c>
      <c r="D13" s="14">
        <v>0</v>
      </c>
      <c r="E13" s="24">
        <f>D13/VLOOKUP(B13,MOQ!A:D,2,0)</f>
        <v>0</v>
      </c>
      <c r="F13" s="16"/>
      <c r="G13" s="16"/>
      <c r="H13" s="38">
        <v>0</v>
      </c>
      <c r="I13" s="39">
        <v>0</v>
      </c>
      <c r="J13" s="46"/>
      <c r="BC13" s="4">
        <v>0</v>
      </c>
      <c r="BD13" s="5"/>
    </row>
    <row r="14" spans="1:56" customFormat="1" x14ac:dyDescent="0.3">
      <c r="A14" s="29">
        <v>44682</v>
      </c>
      <c r="B14" s="14" t="s">
        <v>24</v>
      </c>
      <c r="C14" s="14" t="s">
        <v>7</v>
      </c>
      <c r="D14" s="14">
        <v>12</v>
      </c>
      <c r="E14" s="24">
        <f>D14/VLOOKUP(B14,MOQ!A:D,2,0)</f>
        <v>4</v>
      </c>
      <c r="F14" s="16"/>
      <c r="G14" s="16"/>
      <c r="H14" s="38">
        <v>0</v>
      </c>
      <c r="I14" s="39">
        <v>0</v>
      </c>
      <c r="J14" s="48"/>
      <c r="BC14" s="4">
        <v>0</v>
      </c>
      <c r="BD14" s="5"/>
    </row>
    <row r="15" spans="1:56" customFormat="1" x14ac:dyDescent="0.3">
      <c r="A15" s="29">
        <v>44713</v>
      </c>
      <c r="B15" s="14" t="s">
        <v>24</v>
      </c>
      <c r="C15" s="14" t="s">
        <v>3</v>
      </c>
      <c r="D15" s="14">
        <v>2</v>
      </c>
      <c r="E15" s="24">
        <f>D15/VLOOKUP(B15,MOQ!A:D,2,0)</f>
        <v>0.66666666666666663</v>
      </c>
      <c r="F15" s="16"/>
      <c r="G15" s="16"/>
      <c r="H15" s="38">
        <v>0.66666666666666663</v>
      </c>
      <c r="I15" s="39">
        <v>2</v>
      </c>
      <c r="J15" s="52" t="s">
        <v>41</v>
      </c>
      <c r="BC15" s="4">
        <v>0</v>
      </c>
      <c r="BD15" s="5"/>
    </row>
    <row r="16" spans="1:56" customFormat="1" x14ac:dyDescent="0.3">
      <c r="A16" s="29">
        <v>44713</v>
      </c>
      <c r="B16" s="14" t="s">
        <v>24</v>
      </c>
      <c r="C16" s="14" t="s">
        <v>5</v>
      </c>
      <c r="D16" s="14">
        <v>1</v>
      </c>
      <c r="E16" s="24">
        <f>D16/VLOOKUP(B16,MOQ!A:D,2,0)</f>
        <v>0.33333333333333331</v>
      </c>
      <c r="F16" s="16"/>
      <c r="G16" s="16"/>
      <c r="H16" s="38">
        <v>0.33333333333333331</v>
      </c>
      <c r="I16" s="39">
        <v>1</v>
      </c>
      <c r="J16" s="52"/>
      <c r="BC16" s="4">
        <v>0</v>
      </c>
      <c r="BD16" s="5"/>
    </row>
    <row r="17" spans="1:56" customFormat="1" x14ac:dyDescent="0.3">
      <c r="A17" s="29">
        <v>44713</v>
      </c>
      <c r="B17" s="14" t="s">
        <v>24</v>
      </c>
      <c r="C17" s="14" t="s">
        <v>4</v>
      </c>
      <c r="D17" s="14">
        <v>7</v>
      </c>
      <c r="E17" s="24">
        <f>D17/VLOOKUP(B17,MOQ!A:D,2,0)</f>
        <v>2.3333333333333335</v>
      </c>
      <c r="F17" s="16"/>
      <c r="G17" s="16"/>
      <c r="H17" s="38">
        <v>2.3333333333333335</v>
      </c>
      <c r="I17" s="39">
        <v>7</v>
      </c>
      <c r="J17" s="52"/>
      <c r="BC17" s="2">
        <v>20</v>
      </c>
      <c r="BD17" s="3" t="s">
        <v>19</v>
      </c>
    </row>
    <row r="18" spans="1:56" customFormat="1" x14ac:dyDescent="0.3">
      <c r="A18" s="29">
        <v>44713</v>
      </c>
      <c r="B18" s="14" t="s">
        <v>24</v>
      </c>
      <c r="C18" s="14" t="s">
        <v>2</v>
      </c>
      <c r="D18" s="14">
        <v>2</v>
      </c>
      <c r="E18" s="24">
        <f>D18/VLOOKUP(B18,MOQ!A:D,2,0)</f>
        <v>0.66666666666666663</v>
      </c>
      <c r="F18" s="16"/>
      <c r="G18" s="16"/>
      <c r="H18" s="38">
        <v>0.66666666666666663</v>
      </c>
      <c r="I18" s="39">
        <v>2</v>
      </c>
      <c r="J18" s="52"/>
      <c r="BC18" s="4">
        <v>10</v>
      </c>
      <c r="BD18" s="5" t="s">
        <v>20</v>
      </c>
    </row>
    <row r="19" spans="1:56" customFormat="1" x14ac:dyDescent="0.3">
      <c r="A19" s="29">
        <v>44713</v>
      </c>
      <c r="B19" s="14" t="s">
        <v>24</v>
      </c>
      <c r="C19" s="14" t="s">
        <v>6</v>
      </c>
      <c r="D19" s="14">
        <v>14</v>
      </c>
      <c r="E19" s="24">
        <f>D19/VLOOKUP(B19,MOQ!A:D,2,0)</f>
        <v>4.666666666666667</v>
      </c>
      <c r="F19" s="16"/>
      <c r="G19" s="16"/>
      <c r="H19" s="38">
        <v>4.666666666666667</v>
      </c>
      <c r="I19" s="39">
        <v>14</v>
      </c>
      <c r="J19" s="52"/>
      <c r="BC19" s="4">
        <v>10</v>
      </c>
      <c r="BD19" s="5" t="s">
        <v>21</v>
      </c>
    </row>
    <row r="20" spans="1:56" customFormat="1" x14ac:dyDescent="0.3">
      <c r="A20" s="29">
        <v>44713</v>
      </c>
      <c r="B20" s="14" t="s">
        <v>24</v>
      </c>
      <c r="C20" s="14" t="s">
        <v>7</v>
      </c>
      <c r="D20" s="14">
        <v>10</v>
      </c>
      <c r="E20" s="24">
        <f>D20/VLOOKUP(B20,MOQ!A:D,2,0)</f>
        <v>3.3333333333333335</v>
      </c>
      <c r="F20" s="16"/>
      <c r="G20" s="16"/>
      <c r="H20" s="38">
        <v>3.3333333333333335</v>
      </c>
      <c r="I20" s="39">
        <v>10</v>
      </c>
      <c r="J20" s="52"/>
      <c r="BC20" s="4">
        <v>0</v>
      </c>
      <c r="BD20" s="3" t="s">
        <v>11</v>
      </c>
    </row>
    <row r="21" spans="1:56" customFormat="1" x14ac:dyDescent="0.3">
      <c r="A21" s="29">
        <v>44743</v>
      </c>
      <c r="B21" s="14" t="s">
        <v>24</v>
      </c>
      <c r="C21" s="14" t="s">
        <v>3</v>
      </c>
      <c r="D21" s="14">
        <v>0</v>
      </c>
      <c r="E21" s="24">
        <f>D21/VLOOKUP(B21,MOQ!A:D,2,0)</f>
        <v>0</v>
      </c>
      <c r="F21" s="16"/>
      <c r="G21" s="16"/>
      <c r="H21" s="38">
        <v>0</v>
      </c>
      <c r="I21" s="39">
        <v>0</v>
      </c>
      <c r="J21" s="52" t="s">
        <v>47</v>
      </c>
      <c r="BC21" s="6">
        <v>0</v>
      </c>
      <c r="BD21" s="3" t="s">
        <v>11</v>
      </c>
    </row>
    <row r="22" spans="1:56" customFormat="1" x14ac:dyDescent="0.3">
      <c r="A22" s="29">
        <v>44743</v>
      </c>
      <c r="B22" s="14" t="s">
        <v>24</v>
      </c>
      <c r="C22" s="14" t="s">
        <v>5</v>
      </c>
      <c r="D22" s="14">
        <v>0</v>
      </c>
      <c r="E22" s="24">
        <f>D22/VLOOKUP(B22,MOQ!A:D,2,0)</f>
        <v>0</v>
      </c>
      <c r="F22" s="16"/>
      <c r="G22" s="16"/>
      <c r="H22" s="38">
        <v>0</v>
      </c>
      <c r="I22" s="39">
        <v>0</v>
      </c>
      <c r="J22" s="52"/>
      <c r="BC22" s="2">
        <v>12</v>
      </c>
      <c r="BD22" s="3" t="s">
        <v>22</v>
      </c>
    </row>
    <row r="23" spans="1:56" customFormat="1" x14ac:dyDescent="0.3">
      <c r="A23" s="29">
        <v>44743</v>
      </c>
      <c r="B23" s="14" t="s">
        <v>24</v>
      </c>
      <c r="C23" s="14" t="s">
        <v>4</v>
      </c>
      <c r="D23" s="14">
        <v>0</v>
      </c>
      <c r="E23" s="24">
        <f>D23/VLOOKUP(B23,MOQ!A:D,2,0)</f>
        <v>0</v>
      </c>
      <c r="F23" s="16"/>
      <c r="G23" s="16"/>
      <c r="H23" s="38">
        <v>0</v>
      </c>
      <c r="I23" s="39">
        <v>0</v>
      </c>
      <c r="J23" s="52"/>
      <c r="BC23" s="4">
        <v>10</v>
      </c>
      <c r="BD23" s="5" t="s">
        <v>22</v>
      </c>
    </row>
    <row r="24" spans="1:56" customFormat="1" x14ac:dyDescent="0.3">
      <c r="A24" s="29">
        <v>44743</v>
      </c>
      <c r="B24" s="14" t="s">
        <v>24</v>
      </c>
      <c r="C24" s="14" t="s">
        <v>2</v>
      </c>
      <c r="D24" s="14">
        <v>0</v>
      </c>
      <c r="E24" s="24">
        <f>D24/VLOOKUP(B24,MOQ!A:D,2,0)</f>
        <v>0</v>
      </c>
      <c r="F24" s="16"/>
      <c r="G24" s="16"/>
      <c r="H24" s="38">
        <v>0</v>
      </c>
      <c r="I24" s="39">
        <v>0</v>
      </c>
      <c r="J24" s="52"/>
      <c r="BC24" s="4">
        <v>14</v>
      </c>
      <c r="BD24" s="5" t="s">
        <v>22</v>
      </c>
    </row>
    <row r="25" spans="1:56" customFormat="1" x14ac:dyDescent="0.3">
      <c r="A25" s="29">
        <v>44743</v>
      </c>
      <c r="B25" s="14" t="s">
        <v>24</v>
      </c>
      <c r="C25" s="14" t="s">
        <v>6</v>
      </c>
      <c r="D25" s="14">
        <v>0</v>
      </c>
      <c r="E25" s="24">
        <f>D25/VLOOKUP(B25,MOQ!A:D,2,0)</f>
        <v>0</v>
      </c>
      <c r="F25" s="16"/>
      <c r="G25" s="16"/>
      <c r="H25" s="38">
        <v>0</v>
      </c>
      <c r="I25" s="39">
        <v>0</v>
      </c>
      <c r="J25" s="52"/>
      <c r="BC25" s="4">
        <v>12</v>
      </c>
      <c r="BD25" s="5" t="s">
        <v>22</v>
      </c>
    </row>
    <row r="26" spans="1:56" customFormat="1" ht="15" thickBot="1" x14ac:dyDescent="0.35">
      <c r="A26" s="30">
        <v>44743</v>
      </c>
      <c r="B26" s="20" t="s">
        <v>24</v>
      </c>
      <c r="C26" s="20" t="s">
        <v>7</v>
      </c>
      <c r="D26" s="20">
        <v>0</v>
      </c>
      <c r="E26" s="26">
        <f>D26/VLOOKUP(B26,MOQ!A:D,2,0)</f>
        <v>0</v>
      </c>
      <c r="F26" s="16"/>
      <c r="G26" s="16"/>
      <c r="H26" s="40">
        <v>0</v>
      </c>
      <c r="I26" s="41">
        <v>0</v>
      </c>
      <c r="J26" s="53"/>
      <c r="BC26" s="6">
        <v>16</v>
      </c>
      <c r="BD26" s="7" t="s">
        <v>22</v>
      </c>
    </row>
    <row r="27" spans="1:56" x14ac:dyDescent="0.3">
      <c r="A27" s="31">
        <v>44652</v>
      </c>
      <c r="B27" s="13" t="s">
        <v>35</v>
      </c>
      <c r="C27" s="13" t="s">
        <v>36</v>
      </c>
      <c r="D27" s="13">
        <v>5</v>
      </c>
      <c r="E27" s="27">
        <f>D27/VLOOKUP(B27,MOQ!A:D,2,0)</f>
        <v>0.83333333333333337</v>
      </c>
      <c r="H27" s="42">
        <f>E27+E30+E33</f>
        <v>2.8333333333333335</v>
      </c>
      <c r="I27" s="43">
        <f>D27+D30+D33</f>
        <v>17</v>
      </c>
      <c r="J27" s="45" t="s">
        <v>43</v>
      </c>
    </row>
    <row r="28" spans="1:56" x14ac:dyDescent="0.3">
      <c r="A28" s="29">
        <v>44652</v>
      </c>
      <c r="B28" s="14" t="s">
        <v>35</v>
      </c>
      <c r="C28" s="14" t="s">
        <v>37</v>
      </c>
      <c r="D28" s="14">
        <v>4</v>
      </c>
      <c r="E28" s="24">
        <f>D28/VLOOKUP(B28,MOQ!A:D,2,0)</f>
        <v>0.66666666666666663</v>
      </c>
      <c r="H28" s="38">
        <f t="shared" ref="H28:H29" si="1">E28+E31+E34</f>
        <v>2.833333333333333</v>
      </c>
      <c r="I28" s="39">
        <f t="shared" ref="I28:I29" si="2">D28+D31+D34</f>
        <v>17</v>
      </c>
      <c r="J28" s="46"/>
    </row>
    <row r="29" spans="1:56" x14ac:dyDescent="0.3">
      <c r="A29" s="29">
        <v>44652</v>
      </c>
      <c r="B29" s="14" t="s">
        <v>35</v>
      </c>
      <c r="C29" s="14" t="s">
        <v>38</v>
      </c>
      <c r="D29" s="14">
        <v>6</v>
      </c>
      <c r="E29" s="24">
        <f>D29/VLOOKUP(B29,MOQ!A:D,2,0)</f>
        <v>1</v>
      </c>
      <c r="H29" s="38">
        <f t="shared" si="1"/>
        <v>2</v>
      </c>
      <c r="I29" s="39">
        <f t="shared" si="2"/>
        <v>12</v>
      </c>
      <c r="J29" s="46"/>
    </row>
    <row r="30" spans="1:56" x14ac:dyDescent="0.3">
      <c r="A30" s="29">
        <v>44682</v>
      </c>
      <c r="B30" s="14" t="s">
        <v>35</v>
      </c>
      <c r="C30" s="14" t="s">
        <v>36</v>
      </c>
      <c r="D30" s="14">
        <v>3</v>
      </c>
      <c r="E30" s="24">
        <f>D30/VLOOKUP(B30,MOQ!A:D,2,0)</f>
        <v>0.5</v>
      </c>
      <c r="H30" s="38">
        <v>0</v>
      </c>
      <c r="I30" s="39">
        <v>0</v>
      </c>
      <c r="J30" s="46"/>
    </row>
    <row r="31" spans="1:56" x14ac:dyDescent="0.3">
      <c r="A31" s="29">
        <v>44682</v>
      </c>
      <c r="B31" s="14" t="s">
        <v>35</v>
      </c>
      <c r="C31" s="14" t="s">
        <v>37</v>
      </c>
      <c r="D31" s="14">
        <v>5</v>
      </c>
      <c r="E31" s="24">
        <f>D31/VLOOKUP(B31,MOQ!A:D,2,0)</f>
        <v>0.83333333333333337</v>
      </c>
      <c r="H31" s="38">
        <v>0</v>
      </c>
      <c r="I31" s="39">
        <v>0</v>
      </c>
      <c r="J31" s="46"/>
    </row>
    <row r="32" spans="1:56" x14ac:dyDescent="0.3">
      <c r="A32" s="29">
        <v>44682</v>
      </c>
      <c r="B32" s="14" t="s">
        <v>35</v>
      </c>
      <c r="C32" s="14" t="s">
        <v>38</v>
      </c>
      <c r="D32" s="14">
        <v>2</v>
      </c>
      <c r="E32" s="24">
        <f>D32/VLOOKUP(B32,MOQ!A:D,2,0)</f>
        <v>0.33333333333333331</v>
      </c>
      <c r="H32" s="38">
        <v>0</v>
      </c>
      <c r="I32" s="39">
        <v>0</v>
      </c>
      <c r="J32" s="46"/>
    </row>
    <row r="33" spans="1:10" x14ac:dyDescent="0.3">
      <c r="A33" s="29">
        <v>44713</v>
      </c>
      <c r="B33" s="14" t="s">
        <v>35</v>
      </c>
      <c r="C33" s="14" t="s">
        <v>36</v>
      </c>
      <c r="D33" s="14">
        <v>9</v>
      </c>
      <c r="E33" s="24">
        <f>D33/VLOOKUP(B33,MOQ!A:D,2,0)</f>
        <v>1.5</v>
      </c>
      <c r="H33" s="38">
        <v>0</v>
      </c>
      <c r="I33" s="39">
        <v>0</v>
      </c>
      <c r="J33" s="46"/>
    </row>
    <row r="34" spans="1:10" x14ac:dyDescent="0.3">
      <c r="A34" s="29">
        <v>44713</v>
      </c>
      <c r="B34" s="14" t="s">
        <v>35</v>
      </c>
      <c r="C34" s="14" t="s">
        <v>37</v>
      </c>
      <c r="D34" s="14">
        <v>8</v>
      </c>
      <c r="E34" s="24">
        <f>D34/VLOOKUP(B34,MOQ!A:D,2,0)</f>
        <v>1.3333333333333333</v>
      </c>
      <c r="H34" s="38">
        <v>0</v>
      </c>
      <c r="I34" s="39">
        <v>0</v>
      </c>
      <c r="J34" s="46"/>
    </row>
    <row r="35" spans="1:10" ht="15" thickBot="1" x14ac:dyDescent="0.35">
      <c r="A35" s="32">
        <v>44713</v>
      </c>
      <c r="B35" s="15" t="s">
        <v>35</v>
      </c>
      <c r="C35" s="15" t="s">
        <v>38</v>
      </c>
      <c r="D35" s="15">
        <v>4</v>
      </c>
      <c r="E35" s="25">
        <f>D35/VLOOKUP(B35,MOQ!A:D,2,0)</f>
        <v>0.66666666666666663</v>
      </c>
      <c r="H35" s="40">
        <v>0</v>
      </c>
      <c r="I35" s="41">
        <v>0</v>
      </c>
      <c r="J35" s="47"/>
    </row>
    <row r="36" spans="1:10" ht="14.4" customHeight="1" x14ac:dyDescent="0.3">
      <c r="A36" s="31">
        <v>44652</v>
      </c>
      <c r="B36" s="13" t="s">
        <v>31</v>
      </c>
      <c r="C36" s="13" t="s">
        <v>32</v>
      </c>
      <c r="D36" s="13">
        <v>3</v>
      </c>
      <c r="E36" s="27">
        <f>D36/VLOOKUP(B36,MOQ!A:D,2,0)</f>
        <v>1</v>
      </c>
      <c r="H36" s="42">
        <v>1</v>
      </c>
      <c r="I36" s="43">
        <v>3</v>
      </c>
      <c r="J36" s="55" t="s">
        <v>40</v>
      </c>
    </row>
    <row r="37" spans="1:10" x14ac:dyDescent="0.3">
      <c r="A37" s="29">
        <v>44652</v>
      </c>
      <c r="B37" s="14" t="s">
        <v>31</v>
      </c>
      <c r="C37" s="14" t="s">
        <v>33</v>
      </c>
      <c r="D37" s="14">
        <v>5</v>
      </c>
      <c r="E37" s="24">
        <f>D37/VLOOKUP(B37,MOQ!A:D,2,0)</f>
        <v>1.6666666666666667</v>
      </c>
      <c r="H37" s="38">
        <v>1.6666666666666667</v>
      </c>
      <c r="I37" s="39">
        <v>5</v>
      </c>
      <c r="J37" s="56"/>
    </row>
    <row r="38" spans="1:10" x14ac:dyDescent="0.3">
      <c r="A38" s="29">
        <v>44652</v>
      </c>
      <c r="B38" s="14" t="s">
        <v>31</v>
      </c>
      <c r="C38" s="14" t="s">
        <v>34</v>
      </c>
      <c r="D38" s="14">
        <v>2</v>
      </c>
      <c r="E38" s="24">
        <f>D38/VLOOKUP(B38,MOQ!A:D,2,0)</f>
        <v>0.66666666666666663</v>
      </c>
      <c r="H38" s="38">
        <v>0.66666666666666663</v>
      </c>
      <c r="I38" s="39">
        <v>2</v>
      </c>
      <c r="J38" s="56"/>
    </row>
    <row r="39" spans="1:10" x14ac:dyDescent="0.3">
      <c r="A39" s="33">
        <v>44682</v>
      </c>
      <c r="B39" s="14" t="s">
        <v>31</v>
      </c>
      <c r="C39" s="14" t="s">
        <v>32</v>
      </c>
      <c r="D39" s="14">
        <v>0</v>
      </c>
      <c r="E39" s="24">
        <f>D39/VLOOKUP(B39,MOQ!A:D,2,0)</f>
        <v>0</v>
      </c>
      <c r="H39" s="38">
        <f>E39+E42</f>
        <v>2</v>
      </c>
      <c r="I39" s="39">
        <f>D39+D42</f>
        <v>6</v>
      </c>
      <c r="J39" s="52" t="s">
        <v>42</v>
      </c>
    </row>
    <row r="40" spans="1:10" x14ac:dyDescent="0.3">
      <c r="A40" s="33">
        <v>44682</v>
      </c>
      <c r="B40" s="14" t="s">
        <v>31</v>
      </c>
      <c r="C40" s="14" t="s">
        <v>33</v>
      </c>
      <c r="D40" s="14">
        <v>0</v>
      </c>
      <c r="E40" s="24">
        <f>D40/VLOOKUP(B40,MOQ!A:D,2,0)</f>
        <v>0</v>
      </c>
      <c r="H40" s="38">
        <f t="shared" ref="H40:H41" si="3">E40+E43</f>
        <v>1.3333333333333333</v>
      </c>
      <c r="I40" s="39">
        <f t="shared" ref="I40:I41" si="4">D40+D43</f>
        <v>4</v>
      </c>
      <c r="J40" s="52"/>
    </row>
    <row r="41" spans="1:10" x14ac:dyDescent="0.3">
      <c r="A41" s="33">
        <v>44682</v>
      </c>
      <c r="B41" s="14" t="s">
        <v>31</v>
      </c>
      <c r="C41" s="14" t="s">
        <v>34</v>
      </c>
      <c r="D41" s="14">
        <v>5</v>
      </c>
      <c r="E41" s="24">
        <f>D41/VLOOKUP(B41,MOQ!A:D,2,0)</f>
        <v>1.6666666666666667</v>
      </c>
      <c r="H41" s="38">
        <f t="shared" si="3"/>
        <v>2.666666666666667</v>
      </c>
      <c r="I41" s="39">
        <f t="shared" si="4"/>
        <v>8</v>
      </c>
      <c r="J41" s="52"/>
    </row>
    <row r="42" spans="1:10" x14ac:dyDescent="0.3">
      <c r="A42" s="33">
        <v>44713</v>
      </c>
      <c r="B42" s="14" t="s">
        <v>31</v>
      </c>
      <c r="C42" s="14" t="s">
        <v>32</v>
      </c>
      <c r="D42" s="14">
        <v>6</v>
      </c>
      <c r="E42" s="24">
        <f>D42/VLOOKUP(B42,MOQ!A:D,2,0)</f>
        <v>2</v>
      </c>
      <c r="H42" s="38">
        <v>0</v>
      </c>
      <c r="I42" s="39">
        <v>0</v>
      </c>
      <c r="J42" s="52"/>
    </row>
    <row r="43" spans="1:10" x14ac:dyDescent="0.3">
      <c r="A43" s="33">
        <v>44713</v>
      </c>
      <c r="B43" s="14" t="s">
        <v>31</v>
      </c>
      <c r="C43" s="14" t="s">
        <v>33</v>
      </c>
      <c r="D43" s="14">
        <v>4</v>
      </c>
      <c r="E43" s="24">
        <f>D43/VLOOKUP(B43,MOQ!A:D,2,0)</f>
        <v>1.3333333333333333</v>
      </c>
      <c r="H43" s="38">
        <v>0</v>
      </c>
      <c r="I43" s="39">
        <v>0</v>
      </c>
      <c r="J43" s="52"/>
    </row>
    <row r="44" spans="1:10" ht="15" thickBot="1" x14ac:dyDescent="0.35">
      <c r="A44" s="34">
        <v>44713</v>
      </c>
      <c r="B44" s="15" t="s">
        <v>31</v>
      </c>
      <c r="C44" s="15" t="s">
        <v>34</v>
      </c>
      <c r="D44" s="15">
        <v>3</v>
      </c>
      <c r="E44" s="25">
        <f>D44/VLOOKUP(B44,MOQ!A:D,2,0)</f>
        <v>1</v>
      </c>
      <c r="H44" s="40">
        <v>0</v>
      </c>
      <c r="I44" s="41">
        <v>0</v>
      </c>
      <c r="J44" s="53"/>
    </row>
    <row r="45" spans="1:10" x14ac:dyDescent="0.3">
      <c r="F45" s="8"/>
      <c r="G45" s="8"/>
    </row>
    <row r="46" spans="1:10" x14ac:dyDescent="0.3">
      <c r="F46" s="8"/>
      <c r="G46" s="8"/>
    </row>
    <row r="47" spans="1:10" x14ac:dyDescent="0.3">
      <c r="F47" s="8"/>
      <c r="G47" s="8"/>
    </row>
    <row r="48" spans="1:10" x14ac:dyDescent="0.3">
      <c r="F48" s="8"/>
      <c r="G48" s="8"/>
    </row>
    <row r="49" spans="6:7" x14ac:dyDescent="0.3">
      <c r="F49" s="8"/>
      <c r="G49" s="8"/>
    </row>
    <row r="50" spans="6:7" x14ac:dyDescent="0.3">
      <c r="F50" s="8"/>
      <c r="G50" s="8"/>
    </row>
    <row r="51" spans="6:7" x14ac:dyDescent="0.3">
      <c r="F51" s="8"/>
      <c r="G51" s="8"/>
    </row>
    <row r="52" spans="6:7" x14ac:dyDescent="0.3">
      <c r="F52" s="8"/>
      <c r="G52" s="8"/>
    </row>
    <row r="53" spans="6:7" x14ac:dyDescent="0.3">
      <c r="F53" s="8"/>
      <c r="G53" s="8"/>
    </row>
  </sheetData>
  <autoFilter ref="A2:D26" xr:uid="{00000000-0001-0000-0000-000000000000}">
    <sortState xmlns:xlrd2="http://schemas.microsoft.com/office/spreadsheetml/2017/richdata2" ref="A3:D26">
      <sortCondition ref="A2:A26"/>
    </sortState>
  </autoFilter>
  <mergeCells count="10">
    <mergeCell ref="J36:J38"/>
    <mergeCell ref="J39:J44"/>
    <mergeCell ref="BC1:BD1"/>
    <mergeCell ref="J15:J20"/>
    <mergeCell ref="J27:J35"/>
    <mergeCell ref="J9:J14"/>
    <mergeCell ref="A1:E1"/>
    <mergeCell ref="J21:J26"/>
    <mergeCell ref="H1:J1"/>
    <mergeCell ref="J3:J8"/>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24CF-0D33-49D8-ACE6-3EFB48FEC0BB}">
  <dimension ref="A2:D5"/>
  <sheetViews>
    <sheetView workbookViewId="0">
      <selection activeCell="D10" sqref="D10"/>
    </sheetView>
  </sheetViews>
  <sheetFormatPr baseColWidth="10" defaultRowHeight="14.4" x14ac:dyDescent="0.3"/>
  <cols>
    <col min="2" max="2" width="22.44140625" bestFit="1" customWidth="1"/>
  </cols>
  <sheetData>
    <row r="2" spans="1:4" x14ac:dyDescent="0.3">
      <c r="A2" t="s">
        <v>25</v>
      </c>
      <c r="B2" s="12" t="s">
        <v>28</v>
      </c>
      <c r="C2" s="12" t="s">
        <v>26</v>
      </c>
      <c r="D2" t="s">
        <v>30</v>
      </c>
    </row>
    <row r="3" spans="1:4" x14ac:dyDescent="0.3">
      <c r="A3" t="s">
        <v>24</v>
      </c>
      <c r="B3" s="12">
        <v>3</v>
      </c>
      <c r="C3" s="12">
        <v>10</v>
      </c>
      <c r="D3" t="s">
        <v>29</v>
      </c>
    </row>
    <row r="4" spans="1:4" x14ac:dyDescent="0.3">
      <c r="A4" t="s">
        <v>31</v>
      </c>
      <c r="B4" s="12">
        <v>3</v>
      </c>
      <c r="C4" s="12">
        <v>3</v>
      </c>
      <c r="D4" t="s">
        <v>29</v>
      </c>
    </row>
    <row r="5" spans="1:4" x14ac:dyDescent="0.3">
      <c r="A5" t="s">
        <v>35</v>
      </c>
      <c r="B5" s="12">
        <v>6</v>
      </c>
      <c r="C5" s="12">
        <v>6</v>
      </c>
      <c r="D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Product MOQ</vt:lpstr>
      <vt:lpstr>MOQ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Ourami Zinbi</dc:creator>
  <cp:lastModifiedBy>Mehdi Ourami Zinbi</cp:lastModifiedBy>
  <dcterms:created xsi:type="dcterms:W3CDTF">2015-06-05T18:17:20Z</dcterms:created>
  <dcterms:modified xsi:type="dcterms:W3CDTF">2022-04-12T12:34:37Z</dcterms:modified>
</cp:coreProperties>
</file>