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Mi unidad\Cartola Trimestral Crédito\2022\06.Junio\Tercera Revisión Base BI\"/>
    </mc:Choice>
  </mc:AlternateContent>
  <xr:revisionPtr revIDLastSave="0" documentId="13_ncr:1_{36B8F735-7A21-4C33-9E15-D1ABFAA1CB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E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I5" i="2" l="1"/>
  <c r="H11" i="2" l="1"/>
  <c r="H12" i="2" s="1"/>
  <c r="H10" i="2"/>
  <c r="I10" i="2" s="1"/>
  <c r="H9" i="2"/>
  <c r="I9" i="2" s="1"/>
  <c r="H8" i="2"/>
  <c r="I8" i="2" s="1"/>
  <c r="H7" i="2"/>
  <c r="I7" i="2" s="1"/>
  <c r="H6" i="2"/>
  <c r="I6" i="2" s="1"/>
  <c r="H13" i="2" l="1"/>
  <c r="I13" i="2" s="1"/>
  <c r="I12" i="2"/>
  <c r="I11" i="2"/>
  <c r="H14" i="2" l="1"/>
  <c r="H15" i="2" l="1"/>
  <c r="I14" i="2"/>
  <c r="I15" i="2" l="1"/>
  <c r="H16" i="2"/>
  <c r="H17" i="2" l="1"/>
  <c r="I16" i="2"/>
  <c r="I17" i="2" l="1"/>
  <c r="H18" i="2"/>
  <c r="H19" i="2" l="1"/>
  <c r="I18" i="2"/>
  <c r="I19" i="2" l="1"/>
  <c r="H20" i="2"/>
  <c r="H21" i="2" l="1"/>
  <c r="I20" i="2"/>
  <c r="I21" i="2" l="1"/>
  <c r="H22" i="2"/>
  <c r="H23" i="2" l="1"/>
  <c r="I22" i="2"/>
  <c r="I23" i="2" l="1"/>
  <c r="H24" i="2"/>
  <c r="H25" i="2" l="1"/>
  <c r="I24" i="2"/>
  <c r="I25" i="2" l="1"/>
  <c r="H26" i="2"/>
  <c r="H27" i="2" l="1"/>
  <c r="I26" i="2"/>
  <c r="I27" i="2" l="1"/>
  <c r="H28" i="2"/>
  <c r="H29" i="2" l="1"/>
  <c r="I28" i="2"/>
  <c r="I29" i="2" l="1"/>
  <c r="H30" i="2"/>
  <c r="H31" i="2" l="1"/>
  <c r="I30" i="2"/>
  <c r="I31" i="2" l="1"/>
  <c r="H32" i="2"/>
  <c r="H33" i="2" l="1"/>
  <c r="I32" i="2"/>
  <c r="I33" i="2" l="1"/>
  <c r="H34" i="2"/>
  <c r="H35" i="2" l="1"/>
  <c r="I34" i="2"/>
  <c r="I35" i="2" l="1"/>
  <c r="H36" i="2"/>
  <c r="H37" i="2" l="1"/>
  <c r="I36" i="2"/>
  <c r="I37" i="2" l="1"/>
  <c r="H38" i="2"/>
  <c r="H39" i="2" l="1"/>
  <c r="I38" i="2"/>
  <c r="I39" i="2" l="1"/>
  <c r="H40" i="2"/>
  <c r="H41" i="2" l="1"/>
  <c r="I40" i="2"/>
  <c r="I41" i="2" l="1"/>
  <c r="H42" i="2"/>
  <c r="H43" i="2" l="1"/>
  <c r="I42" i="2"/>
  <c r="I43" i="2" l="1"/>
  <c r="H44" i="2"/>
  <c r="H45" i="2" l="1"/>
  <c r="I44" i="2"/>
  <c r="I45" i="2" l="1"/>
  <c r="H46" i="2"/>
  <c r="H47" i="2" l="1"/>
  <c r="I46" i="2"/>
  <c r="H48" i="2" l="1"/>
  <c r="I47" i="2"/>
  <c r="H49" i="2" l="1"/>
  <c r="I48" i="2"/>
  <c r="H50" i="2" l="1"/>
  <c r="I49" i="2"/>
  <c r="H51" i="2" l="1"/>
  <c r="I50" i="2"/>
  <c r="H52" i="2" l="1"/>
  <c r="I51" i="2"/>
  <c r="H53" i="2" l="1"/>
  <c r="I52" i="2"/>
  <c r="H54" i="2" l="1"/>
  <c r="I53" i="2"/>
  <c r="H55" i="2" l="1"/>
  <c r="I54" i="2"/>
  <c r="I55" i="2" l="1"/>
  <c r="H56" i="2"/>
  <c r="I56" i="2" l="1"/>
  <c r="H57" i="2"/>
  <c r="I57" i="2" l="1"/>
  <c r="H58" i="2"/>
  <c r="I58" i="2" l="1"/>
  <c r="H59" i="2"/>
  <c r="H60" i="2" l="1"/>
  <c r="I59" i="2"/>
  <c r="I60" i="2" l="1"/>
  <c r="H61" i="2"/>
  <c r="I61" i="2" s="1"/>
  <c r="D9" i="2" s="1"/>
  <c r="D11" i="2" s="1"/>
</calcChain>
</file>

<file path=xl/sharedStrings.xml><?xml version="1.0" encoding="utf-8"?>
<sst xmlns="http://schemas.openxmlformats.org/spreadsheetml/2006/main" count="11" uniqueCount="11">
  <si>
    <t>PERIODO</t>
  </si>
  <si>
    <t>FLUJO FONDOS</t>
  </si>
  <si>
    <t>Mes Diferido</t>
  </si>
  <si>
    <t>TIR / CEM</t>
  </si>
  <si>
    <t>Valor Cuota Final</t>
  </si>
  <si>
    <t>CAEV</t>
  </si>
  <si>
    <t>Costo total prepago</t>
  </si>
  <si>
    <t>Saldo capital credito</t>
  </si>
  <si>
    <t>Plazo (pendiente)</t>
  </si>
  <si>
    <t>UF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</si>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</sst>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_-;\-* #,##0_-;_-* &quot;-&quot;??_-;_-@_-"/>
    <numFmt numFmtId="167" formatCode="0.000%"/>
    <numFmt numFmtId="168" formatCode="0.0000%"/>
    <numFmt numFmtId="169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7" fontId="0" fillId="0" borderId="0" xfId="0" applyNumberFormat="1"/>
    <xf numFmtId="10" fontId="0" fillId="0" borderId="0" xfId="2" applyNumberFormat="1" applyFont="1"/>
    <xf numFmtId="167" fontId="0" fillId="0" borderId="0" xfId="2" applyNumberFormat="1" applyFont="1"/>
    <xf numFmtId="0" fontId="0" fillId="0" borderId="0" xfId="2" applyNumberFormat="1" applyFont="1"/>
    <xf numFmtId="0" fontId="2" fillId="0" borderId="0" xfId="0" applyFont="1" applyFill="1" applyBorder="1"/>
    <xf numFmtId="165" fontId="0" fillId="0" borderId="0" xfId="3" applyFont="1"/>
    <xf numFmtId="14" fontId="0" fillId="0" borderId="0" xfId="0" applyNumberFormat="1"/>
    <xf numFmtId="166" fontId="0" fillId="0" borderId="0" xfId="1" applyNumberFormat="1" applyFont="1" applyFill="1" applyBorder="1"/>
    <xf numFmtId="0" fontId="0" fillId="0" borderId="0" xfId="0" applyFill="1" applyBorder="1"/>
    <xf numFmtId="167" fontId="0" fillId="0" borderId="0" xfId="0" applyNumberFormat="1" applyFill="1" applyBorder="1"/>
    <xf numFmtId="168" fontId="2" fillId="0" borderId="0" xfId="2" applyNumberFormat="1" applyFont="1" applyFill="1" applyBorder="1"/>
    <xf numFmtId="0" fontId="2" fillId="0" borderId="0" xfId="0" applyFont="1" applyFill="1"/>
    <xf numFmtId="0" fontId="2" fillId="0" borderId="1" xfId="0" applyFont="1" applyFill="1" applyBorder="1"/>
    <xf numFmtId="166" fontId="2" fillId="4" borderId="1" xfId="1" applyNumberFormat="1" applyFont="1" applyFill="1" applyBorder="1"/>
    <xf numFmtId="0" fontId="2" fillId="4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167" fontId="0" fillId="0" borderId="1" xfId="0" applyNumberFormat="1" applyFill="1" applyBorder="1"/>
    <xf numFmtId="0" fontId="2" fillId="3" borderId="1" xfId="0" applyFont="1" applyFill="1" applyBorder="1"/>
    <xf numFmtId="41" fontId="0" fillId="0" borderId="0" xfId="4" applyFont="1"/>
    <xf numFmtId="41" fontId="0" fillId="0" borderId="0" xfId="4" applyFont="1" applyAlignment="1">
      <alignment horizontal="center"/>
    </xf>
    <xf numFmtId="0" fontId="2" fillId="0" borderId="0" xfId="0" applyFont="1"/>
    <xf numFmtId="41" fontId="2" fillId="4" borderId="1" xfId="4" applyFont="1" applyFill="1" applyBorder="1"/>
    <xf numFmtId="0" fontId="2" fillId="4" borderId="0" xfId="0" applyFont="1" applyFill="1"/>
    <xf numFmtId="14" fontId="0" fillId="0" borderId="0" xfId="0" applyNumberFormat="1" applyFont="1"/>
    <xf numFmtId="169" fontId="1" fillId="0" borderId="0" xfId="1" applyNumberFormat="1" applyFont="1" applyAlignment="1">
      <alignment horizontal="left"/>
    </xf>
    <xf numFmtId="10" fontId="2" fillId="5" borderId="1" xfId="2" applyNumberFormat="1" applyFont="1" applyFill="1" applyBorder="1" applyAlignment="1">
      <alignment horizontal="left" indent="7"/>
    </xf>
  </cellXfs>
  <cellStyles count="5">
    <cellStyle name="Millares" xfId="1" builtinId="3"/>
    <cellStyle name="Millares [0]" xfId="4" builtinId="6"/>
    <cellStyle name="Moneda" xfId="3" builtinId="4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1"/>
  <sheetViews>
    <sheetView tabSelected="1" topLeftCell="A2" zoomScale="80" zoomScaleNormal="80" workbookViewId="0">
      <selection activeCell="D10" sqref="D10"/>
    </sheetView>
  </sheetViews>
  <sheetFormatPr baseColWidth="10" defaultRowHeight="14.4" x14ac:dyDescent="0.3"/>
  <cols>
    <col min="2" max="2" width="3" customWidth="1"/>
    <col min="3" max="3" width="18.44140625" bestFit="1" customWidth="1"/>
    <col min="4" max="4" width="17.44140625" bestFit="1" customWidth="1"/>
    <col min="5" max="5" width="16.109375" customWidth="1"/>
    <col min="6" max="6" width="4.33203125" customWidth="1"/>
    <col min="7" max="7" width="4.88671875" customWidth="1"/>
    <col min="8" max="8" width="13.44140625" customWidth="1"/>
    <col min="9" max="9" width="16.33203125" customWidth="1"/>
  </cols>
  <sheetData>
    <row r="2" spans="2:9" x14ac:dyDescent="0.3">
      <c r="C2" s="26" t="s">
        <v>10</v>
      </c>
      <c r="D2" s="26" t="s">
        <v>9</v>
      </c>
    </row>
    <row r="3" spans="2:9" x14ac:dyDescent="0.3">
      <c r="B3" s="24"/>
      <c r="C3" s="27">
        <v>44743</v>
      </c>
      <c r="D3" s="28">
        <v>33099.99</v>
      </c>
      <c r="G3" s="1"/>
      <c r="H3" s="2" t="s">
        <v>0</v>
      </c>
      <c r="I3" s="2" t="s">
        <v>1</v>
      </c>
    </row>
    <row r="4" spans="2:9" x14ac:dyDescent="0.3">
      <c r="B4" s="14"/>
      <c r="C4" s="9"/>
      <c r="D4" s="8"/>
      <c r="G4" s="1"/>
      <c r="H4" s="2"/>
      <c r="I4" s="2"/>
    </row>
    <row r="5" spans="2:9" x14ac:dyDescent="0.3">
      <c r="C5" s="15" t="s">
        <v>6</v>
      </c>
      <c r="D5" s="16">
        <v>1699234</v>
      </c>
      <c r="E5" s="10"/>
      <c r="G5" s="1"/>
      <c r="I5" s="22">
        <f>D5*-1</f>
        <v>-1699234</v>
      </c>
    </row>
    <row r="6" spans="2:9" x14ac:dyDescent="0.3">
      <c r="C6" s="15" t="s">
        <v>8</v>
      </c>
      <c r="D6" s="17">
        <v>10</v>
      </c>
      <c r="E6" s="11"/>
      <c r="G6" s="23">
        <f>1-$D$8</f>
        <v>1</v>
      </c>
      <c r="H6" s="23">
        <f>IF(G6&lt;=0,0,1-$D$8)</f>
        <v>1</v>
      </c>
      <c r="I6" s="22">
        <f>ROUND(IF(AND(H6&lt;=$D$6,H6&gt;0),($D$7)),0)</f>
        <v>191092</v>
      </c>
    </row>
    <row r="7" spans="2:9" x14ac:dyDescent="0.3">
      <c r="C7" s="15" t="s">
        <v>4</v>
      </c>
      <c r="D7" s="25">
        <v>191092</v>
      </c>
      <c r="E7" s="10"/>
      <c r="G7" s="23">
        <f>2-$D$8</f>
        <v>2</v>
      </c>
      <c r="H7" s="23">
        <f>IF(G7&lt;=0,0,2-$D$8)</f>
        <v>2</v>
      </c>
      <c r="I7" s="22">
        <f t="shared" ref="I7:I29" si="0">ROUND(IF(AND(H7&lt;=$D$6,H7&gt;0),($D$7)),0)</f>
        <v>191092</v>
      </c>
    </row>
    <row r="8" spans="2:9" x14ac:dyDescent="0.3">
      <c r="C8" s="15" t="s">
        <v>2</v>
      </c>
      <c r="D8" s="18">
        <v>0</v>
      </c>
      <c r="E8" s="11"/>
      <c r="G8" s="23">
        <f>3-$D$8</f>
        <v>3</v>
      </c>
      <c r="H8" s="23">
        <f>IF(G8&lt;=0,0,3-$D$8)</f>
        <v>3</v>
      </c>
      <c r="I8" s="22">
        <f t="shared" si="0"/>
        <v>191092</v>
      </c>
    </row>
    <row r="9" spans="2:9" x14ac:dyDescent="0.3">
      <c r="C9" s="19" t="s">
        <v>3</v>
      </c>
      <c r="D9" s="20">
        <f>IRR(I5:I61)</f>
        <v>2.1936944571576023E-2</v>
      </c>
      <c r="E9" s="12"/>
      <c r="G9" s="23">
        <f>4-$D$8</f>
        <v>4</v>
      </c>
      <c r="H9" s="23">
        <f>IF(G9&lt;=0,0,4-$D$8)</f>
        <v>4</v>
      </c>
      <c r="I9" s="22">
        <f t="shared" si="0"/>
        <v>191092</v>
      </c>
    </row>
    <row r="10" spans="2:9" x14ac:dyDescent="0.3">
      <c r="C10" s="19" t="s">
        <v>7</v>
      </c>
      <c r="D10" s="25">
        <v>1670008</v>
      </c>
      <c r="E10" s="10"/>
      <c r="G10" s="23">
        <f>5-$D$8</f>
        <v>5</v>
      </c>
      <c r="H10" s="23">
        <f>IF(G10&lt;=0,0,5-$D$8)</f>
        <v>5</v>
      </c>
      <c r="I10" s="22">
        <f t="shared" si="0"/>
        <v>191092</v>
      </c>
    </row>
    <row r="11" spans="2:9" x14ac:dyDescent="0.3">
      <c r="C11" s="21" t="s">
        <v>5</v>
      </c>
      <c r="D11" s="29">
        <f>D9*12</f>
        <v>0.26324333485891227</v>
      </c>
      <c r="E11" s="10"/>
      <c r="G11" s="23">
        <f>6-$D$8</f>
        <v>6</v>
      </c>
      <c r="H11" s="23">
        <f>IF(G11&lt;=0,0,6-$D$8)</f>
        <v>6</v>
      </c>
      <c r="I11" s="22">
        <f t="shared" si="0"/>
        <v>191092</v>
      </c>
    </row>
    <row r="12" spans="2:9" x14ac:dyDescent="0.3">
      <c r="E12" s="13"/>
      <c r="G12" s="1"/>
      <c r="H12" s="23">
        <f>H11+1</f>
        <v>7</v>
      </c>
      <c r="I12" s="22">
        <f t="shared" si="0"/>
        <v>191092</v>
      </c>
    </row>
    <row r="13" spans="2:9" x14ac:dyDescent="0.3">
      <c r="D13" s="3"/>
      <c r="E13" s="3"/>
      <c r="G13" s="1"/>
      <c r="H13" s="23">
        <f t="shared" ref="H13:H61" si="1">H12+1</f>
        <v>8</v>
      </c>
      <c r="I13" s="22">
        <f t="shared" si="0"/>
        <v>191092</v>
      </c>
    </row>
    <row r="14" spans="2:9" x14ac:dyDescent="0.3">
      <c r="C14" s="6"/>
      <c r="D14" s="5"/>
      <c r="E14" s="5"/>
      <c r="G14" s="1"/>
      <c r="H14" s="23">
        <f t="shared" si="1"/>
        <v>9</v>
      </c>
      <c r="I14" s="22">
        <f t="shared" si="0"/>
        <v>191092</v>
      </c>
    </row>
    <row r="15" spans="2:9" x14ac:dyDescent="0.3">
      <c r="C15" s="6"/>
      <c r="D15" s="4"/>
      <c r="E15" s="4"/>
      <c r="G15" s="1"/>
      <c r="H15" s="23">
        <f t="shared" si="1"/>
        <v>10</v>
      </c>
      <c r="I15" s="22">
        <f t="shared" si="0"/>
        <v>191092</v>
      </c>
    </row>
    <row r="16" spans="2:9" x14ac:dyDescent="0.3">
      <c r="G16" s="1"/>
      <c r="H16" s="23">
        <f t="shared" si="1"/>
        <v>11</v>
      </c>
      <c r="I16" s="22">
        <f t="shared" si="0"/>
        <v>0</v>
      </c>
    </row>
    <row r="17" spans="3:9" x14ac:dyDescent="0.3">
      <c r="C17" s="7"/>
      <c r="G17" s="1"/>
      <c r="H17" s="23">
        <f t="shared" si="1"/>
        <v>12</v>
      </c>
      <c r="I17" s="22">
        <f t="shared" si="0"/>
        <v>0</v>
      </c>
    </row>
    <row r="18" spans="3:9" x14ac:dyDescent="0.3">
      <c r="G18" s="1"/>
      <c r="H18" s="23">
        <f t="shared" si="1"/>
        <v>13</v>
      </c>
      <c r="I18" s="22">
        <f t="shared" si="0"/>
        <v>0</v>
      </c>
    </row>
    <row r="19" spans="3:9" x14ac:dyDescent="0.3">
      <c r="G19" s="1"/>
      <c r="H19" s="23">
        <f t="shared" si="1"/>
        <v>14</v>
      </c>
      <c r="I19" s="22">
        <f t="shared" si="0"/>
        <v>0</v>
      </c>
    </row>
    <row r="20" spans="3:9" x14ac:dyDescent="0.3">
      <c r="H20" s="23">
        <f t="shared" si="1"/>
        <v>15</v>
      </c>
      <c r="I20" s="22">
        <f t="shared" si="0"/>
        <v>0</v>
      </c>
    </row>
    <row r="21" spans="3:9" x14ac:dyDescent="0.3">
      <c r="H21" s="23">
        <f t="shared" si="1"/>
        <v>16</v>
      </c>
      <c r="I21" s="22">
        <f t="shared" si="0"/>
        <v>0</v>
      </c>
    </row>
    <row r="22" spans="3:9" x14ac:dyDescent="0.3">
      <c r="H22" s="23">
        <f t="shared" si="1"/>
        <v>17</v>
      </c>
      <c r="I22" s="22">
        <f t="shared" si="0"/>
        <v>0</v>
      </c>
    </row>
    <row r="23" spans="3:9" x14ac:dyDescent="0.3">
      <c r="H23" s="23">
        <f t="shared" si="1"/>
        <v>18</v>
      </c>
      <c r="I23" s="22">
        <f t="shared" si="0"/>
        <v>0</v>
      </c>
    </row>
    <row r="24" spans="3:9" x14ac:dyDescent="0.3">
      <c r="H24" s="23">
        <f t="shared" si="1"/>
        <v>19</v>
      </c>
      <c r="I24" s="22">
        <f t="shared" si="0"/>
        <v>0</v>
      </c>
    </row>
    <row r="25" spans="3:9" x14ac:dyDescent="0.3">
      <c r="H25" s="23">
        <f t="shared" si="1"/>
        <v>20</v>
      </c>
      <c r="I25" s="22">
        <f t="shared" si="0"/>
        <v>0</v>
      </c>
    </row>
    <row r="26" spans="3:9" x14ac:dyDescent="0.3">
      <c r="H26" s="23">
        <f t="shared" si="1"/>
        <v>21</v>
      </c>
      <c r="I26" s="22">
        <f t="shared" si="0"/>
        <v>0</v>
      </c>
    </row>
    <row r="27" spans="3:9" x14ac:dyDescent="0.3">
      <c r="H27" s="23">
        <f t="shared" si="1"/>
        <v>22</v>
      </c>
      <c r="I27" s="22">
        <f t="shared" si="0"/>
        <v>0</v>
      </c>
    </row>
    <row r="28" spans="3:9" x14ac:dyDescent="0.3">
      <c r="H28" s="23">
        <f t="shared" si="1"/>
        <v>23</v>
      </c>
      <c r="I28" s="22">
        <f t="shared" si="0"/>
        <v>0</v>
      </c>
    </row>
    <row r="29" spans="3:9" x14ac:dyDescent="0.3">
      <c r="H29" s="23">
        <f t="shared" si="1"/>
        <v>24</v>
      </c>
      <c r="I29" s="22">
        <f t="shared" si="0"/>
        <v>0</v>
      </c>
    </row>
    <row r="30" spans="3:9" x14ac:dyDescent="0.3">
      <c r="H30" s="23">
        <f t="shared" si="1"/>
        <v>25</v>
      </c>
      <c r="I30" s="22">
        <f t="shared" ref="I30:I61" si="2">ROUND(IF(AND(H30&lt;=$D$6,H30&gt;0),($D$7)),0)</f>
        <v>0</v>
      </c>
    </row>
    <row r="31" spans="3:9" x14ac:dyDescent="0.3">
      <c r="H31" s="23">
        <f t="shared" si="1"/>
        <v>26</v>
      </c>
      <c r="I31" s="22">
        <f t="shared" si="2"/>
        <v>0</v>
      </c>
    </row>
    <row r="32" spans="3:9" x14ac:dyDescent="0.3">
      <c r="H32" s="23">
        <f t="shared" si="1"/>
        <v>27</v>
      </c>
      <c r="I32" s="22">
        <f t="shared" si="2"/>
        <v>0</v>
      </c>
    </row>
    <row r="33" spans="8:9" x14ac:dyDescent="0.3">
      <c r="H33" s="23">
        <f t="shared" si="1"/>
        <v>28</v>
      </c>
      <c r="I33" s="22">
        <f t="shared" si="2"/>
        <v>0</v>
      </c>
    </row>
    <row r="34" spans="8:9" x14ac:dyDescent="0.3">
      <c r="H34" s="23">
        <f t="shared" si="1"/>
        <v>29</v>
      </c>
      <c r="I34" s="22">
        <f t="shared" si="2"/>
        <v>0</v>
      </c>
    </row>
    <row r="35" spans="8:9" x14ac:dyDescent="0.3">
      <c r="H35" s="23">
        <f t="shared" si="1"/>
        <v>30</v>
      </c>
      <c r="I35" s="22">
        <f t="shared" si="2"/>
        <v>0</v>
      </c>
    </row>
    <row r="36" spans="8:9" x14ac:dyDescent="0.3">
      <c r="H36" s="23">
        <f t="shared" si="1"/>
        <v>31</v>
      </c>
      <c r="I36" s="22">
        <f t="shared" si="2"/>
        <v>0</v>
      </c>
    </row>
    <row r="37" spans="8:9" x14ac:dyDescent="0.3">
      <c r="H37" s="23">
        <f t="shared" si="1"/>
        <v>32</v>
      </c>
      <c r="I37" s="22">
        <f t="shared" si="2"/>
        <v>0</v>
      </c>
    </row>
    <row r="38" spans="8:9" x14ac:dyDescent="0.3">
      <c r="H38" s="23">
        <f t="shared" si="1"/>
        <v>33</v>
      </c>
      <c r="I38" s="22">
        <f t="shared" si="2"/>
        <v>0</v>
      </c>
    </row>
    <row r="39" spans="8:9" x14ac:dyDescent="0.3">
      <c r="H39" s="23">
        <f t="shared" si="1"/>
        <v>34</v>
      </c>
      <c r="I39" s="22">
        <f t="shared" si="2"/>
        <v>0</v>
      </c>
    </row>
    <row r="40" spans="8:9" x14ac:dyDescent="0.3">
      <c r="H40" s="23">
        <f t="shared" si="1"/>
        <v>35</v>
      </c>
      <c r="I40" s="22">
        <f t="shared" si="2"/>
        <v>0</v>
      </c>
    </row>
    <row r="41" spans="8:9" x14ac:dyDescent="0.3">
      <c r="H41" s="23">
        <f t="shared" si="1"/>
        <v>36</v>
      </c>
      <c r="I41" s="22">
        <f t="shared" si="2"/>
        <v>0</v>
      </c>
    </row>
    <row r="42" spans="8:9" x14ac:dyDescent="0.3">
      <c r="H42" s="23">
        <f t="shared" si="1"/>
        <v>37</v>
      </c>
      <c r="I42" s="22">
        <f t="shared" si="2"/>
        <v>0</v>
      </c>
    </row>
    <row r="43" spans="8:9" x14ac:dyDescent="0.3">
      <c r="H43" s="23">
        <f t="shared" si="1"/>
        <v>38</v>
      </c>
      <c r="I43" s="22">
        <f t="shared" si="2"/>
        <v>0</v>
      </c>
    </row>
    <row r="44" spans="8:9" x14ac:dyDescent="0.3">
      <c r="H44" s="23">
        <f t="shared" si="1"/>
        <v>39</v>
      </c>
      <c r="I44" s="22">
        <f t="shared" si="2"/>
        <v>0</v>
      </c>
    </row>
    <row r="45" spans="8:9" x14ac:dyDescent="0.3">
      <c r="H45" s="23">
        <f t="shared" si="1"/>
        <v>40</v>
      </c>
      <c r="I45" s="22">
        <f t="shared" si="2"/>
        <v>0</v>
      </c>
    </row>
    <row r="46" spans="8:9" x14ac:dyDescent="0.3">
      <c r="H46" s="23">
        <f t="shared" si="1"/>
        <v>41</v>
      </c>
      <c r="I46" s="22">
        <f t="shared" si="2"/>
        <v>0</v>
      </c>
    </row>
    <row r="47" spans="8:9" x14ac:dyDescent="0.3">
      <c r="H47" s="23">
        <f t="shared" si="1"/>
        <v>42</v>
      </c>
      <c r="I47" s="22">
        <f t="shared" si="2"/>
        <v>0</v>
      </c>
    </row>
    <row r="48" spans="8:9" x14ac:dyDescent="0.3">
      <c r="H48" s="23">
        <f t="shared" si="1"/>
        <v>43</v>
      </c>
      <c r="I48" s="22">
        <f t="shared" si="2"/>
        <v>0</v>
      </c>
    </row>
    <row r="49" spans="8:9" x14ac:dyDescent="0.3">
      <c r="H49" s="23">
        <f t="shared" si="1"/>
        <v>44</v>
      </c>
      <c r="I49" s="22">
        <f t="shared" si="2"/>
        <v>0</v>
      </c>
    </row>
    <row r="50" spans="8:9" x14ac:dyDescent="0.3">
      <c r="H50" s="23">
        <f t="shared" si="1"/>
        <v>45</v>
      </c>
      <c r="I50" s="22">
        <f t="shared" si="2"/>
        <v>0</v>
      </c>
    </row>
    <row r="51" spans="8:9" x14ac:dyDescent="0.3">
      <c r="H51" s="23">
        <f t="shared" si="1"/>
        <v>46</v>
      </c>
      <c r="I51" s="22">
        <f t="shared" si="2"/>
        <v>0</v>
      </c>
    </row>
    <row r="52" spans="8:9" x14ac:dyDescent="0.3">
      <c r="H52" s="23">
        <f t="shared" si="1"/>
        <v>47</v>
      </c>
      <c r="I52" s="22">
        <f t="shared" si="2"/>
        <v>0</v>
      </c>
    </row>
    <row r="53" spans="8:9" x14ac:dyDescent="0.3">
      <c r="H53" s="23">
        <f t="shared" si="1"/>
        <v>48</v>
      </c>
      <c r="I53" s="22">
        <f t="shared" si="2"/>
        <v>0</v>
      </c>
    </row>
    <row r="54" spans="8:9" x14ac:dyDescent="0.3">
      <c r="H54" s="23">
        <f t="shared" si="1"/>
        <v>49</v>
      </c>
      <c r="I54" s="22">
        <f t="shared" si="2"/>
        <v>0</v>
      </c>
    </row>
    <row r="55" spans="8:9" x14ac:dyDescent="0.3">
      <c r="H55" s="23">
        <f t="shared" si="1"/>
        <v>50</v>
      </c>
      <c r="I55" s="22">
        <f t="shared" si="2"/>
        <v>0</v>
      </c>
    </row>
    <row r="56" spans="8:9" x14ac:dyDescent="0.3">
      <c r="H56" s="23">
        <f t="shared" si="1"/>
        <v>51</v>
      </c>
      <c r="I56" s="22">
        <f t="shared" si="2"/>
        <v>0</v>
      </c>
    </row>
    <row r="57" spans="8:9" x14ac:dyDescent="0.3">
      <c r="H57" s="23">
        <f t="shared" si="1"/>
        <v>52</v>
      </c>
      <c r="I57" s="22">
        <f t="shared" si="2"/>
        <v>0</v>
      </c>
    </row>
    <row r="58" spans="8:9" x14ac:dyDescent="0.3">
      <c r="H58" s="23">
        <f t="shared" si="1"/>
        <v>53</v>
      </c>
      <c r="I58" s="22">
        <f t="shared" si="2"/>
        <v>0</v>
      </c>
    </row>
    <row r="59" spans="8:9" x14ac:dyDescent="0.3">
      <c r="H59" s="23">
        <f t="shared" si="1"/>
        <v>54</v>
      </c>
      <c r="I59" s="22">
        <f t="shared" si="2"/>
        <v>0</v>
      </c>
    </row>
    <row r="60" spans="8:9" x14ac:dyDescent="0.3">
      <c r="H60" s="23">
        <f t="shared" si="1"/>
        <v>55</v>
      </c>
      <c r="I60" s="22">
        <f t="shared" si="2"/>
        <v>0</v>
      </c>
    </row>
    <row r="61" spans="8:9" x14ac:dyDescent="0.3">
      <c r="H61" s="23">
        <f t="shared" si="1"/>
        <v>56</v>
      </c>
      <c r="I61" s="22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Hernaldo Menichetti A.</dc:creator>
  <cp:lastModifiedBy>Pedro Ignacio Reus Chereau</cp:lastModifiedBy>
  <dcterms:created xsi:type="dcterms:W3CDTF">2017-11-14T10:48:24Z</dcterms:created>
  <dcterms:modified xsi:type="dcterms:W3CDTF">2022-09-21T17:19:43Z</dcterms:modified>
</cp:coreProperties>
</file>